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hisper\Documents\Family Documents\GLOBE stuff\"/>
    </mc:Choice>
  </mc:AlternateContent>
  <bookViews>
    <workbookView xWindow="0" yWindow="0" windowWidth="25920" windowHeight="8175"/>
  </bookViews>
  <sheets>
    <sheet name="Sheet1" sheetId="1" r:id="rId1"/>
  </sheets>
  <definedNames>
    <definedName name="_xlnm.Print_Area" localSheetId="0">Sheet1!$A$1:$D$154</definedName>
  </definedNames>
  <calcPr calcId="152511"/>
</workbook>
</file>

<file path=xl/calcChain.xml><?xml version="1.0" encoding="utf-8"?>
<calcChain xmlns="http://schemas.openxmlformats.org/spreadsheetml/2006/main">
  <c r="D109" i="1" l="1"/>
  <c r="D140" i="1" l="1"/>
  <c r="D129" i="1"/>
  <c r="D123" i="1"/>
  <c r="D112" i="1"/>
  <c r="D118" i="1" s="1"/>
  <c r="D104" i="1"/>
  <c r="D94" i="1"/>
  <c r="D90" i="1"/>
  <c r="D87" i="1"/>
  <c r="D78" i="1"/>
  <c r="D80" i="1" s="1"/>
  <c r="D76" i="1"/>
  <c r="D72" i="1"/>
  <c r="D68" i="1"/>
  <c r="D64" i="1"/>
  <c r="D60" i="1"/>
  <c r="D56" i="1"/>
  <c r="D52" i="1"/>
  <c r="D48" i="1"/>
  <c r="D34" i="1"/>
  <c r="D30" i="1"/>
  <c r="D26" i="1"/>
  <c r="D22" i="1"/>
  <c r="D18" i="1"/>
  <c r="D14" i="1"/>
  <c r="D10" i="1"/>
  <c r="D144" i="1" l="1"/>
  <c r="D82" i="1"/>
  <c r="D96" i="1" s="1"/>
  <c r="D146" i="1" l="1"/>
  <c r="D148" i="1" s="1"/>
  <c r="D150" i="1" s="1"/>
</calcChain>
</file>

<file path=xl/sharedStrings.xml><?xml version="1.0" encoding="utf-8"?>
<sst xmlns="http://schemas.openxmlformats.org/spreadsheetml/2006/main" count="140" uniqueCount="140">
  <si>
    <t>INCOME</t>
  </si>
  <si>
    <t>Auction</t>
  </si>
  <si>
    <t>Auction Revenue</t>
  </si>
  <si>
    <t>Auction Expenses</t>
  </si>
  <si>
    <t>Book Fair</t>
  </si>
  <si>
    <t>December Book Fair Revenue</t>
  </si>
  <si>
    <t>Book Fair Expenses</t>
  </si>
  <si>
    <t>Game Night</t>
  </si>
  <si>
    <t>Game Night Revenue</t>
  </si>
  <si>
    <t>Game Night Expenses</t>
  </si>
  <si>
    <t>Ice Cream Social</t>
  </si>
  <si>
    <t>Ice Cream Social Revenue</t>
  </si>
  <si>
    <t>Ice Cream Social Expenses</t>
  </si>
  <si>
    <t>International Festival</t>
  </si>
  <si>
    <t>International Festival Revenue</t>
  </si>
  <si>
    <t>International Festival Expenses</t>
  </si>
  <si>
    <t>International Potluck</t>
  </si>
  <si>
    <t>International Potluck Revenue</t>
  </si>
  <si>
    <t>International Potluck Expenses</t>
  </si>
  <si>
    <t>Moms Mingle Nights</t>
  </si>
  <si>
    <t>Moms Mingle Nights Revenue</t>
  </si>
  <si>
    <t>Moms Mingle Nights Expenses</t>
  </si>
  <si>
    <t>Moms Mingle Nights - Net</t>
  </si>
  <si>
    <t>Royalty Programs</t>
  </si>
  <si>
    <t>Amazon</t>
  </si>
  <si>
    <t>Box Tops</t>
  </si>
  <si>
    <t>Georgia Natural Gas</t>
  </si>
  <si>
    <t>Kroger</t>
  </si>
  <si>
    <t>Mabel Labels</t>
  </si>
  <si>
    <t>Office Depot</t>
  </si>
  <si>
    <t>Publix</t>
  </si>
  <si>
    <t>Shoparoo</t>
  </si>
  <si>
    <t>Target</t>
  </si>
  <si>
    <t>Land's End</t>
  </si>
  <si>
    <t>Coke, Labels for Education</t>
  </si>
  <si>
    <t>Royalty Programs Expenses</t>
  </si>
  <si>
    <t>Royalty Programs - Net</t>
  </si>
  <si>
    <t>Parent Led Fundraising</t>
  </si>
  <si>
    <t>Parent Led Fundraising Revenue</t>
  </si>
  <si>
    <t>Parent Led Fundraising Expenses</t>
  </si>
  <si>
    <t>Parent Led Fundraising - Net</t>
  </si>
  <si>
    <t>School Pictures</t>
  </si>
  <si>
    <t>School Pictures Revenue</t>
  </si>
  <si>
    <t>School Pictures Expenses</t>
  </si>
  <si>
    <t>School Pictures Net</t>
  </si>
  <si>
    <t>Screen on the Green</t>
  </si>
  <si>
    <t>Screen on the Green Revenue</t>
  </si>
  <si>
    <t>Screen on the Green Expenses</t>
  </si>
  <si>
    <t>Screen on the Green - Net</t>
  </si>
  <si>
    <t>Spirit Nights</t>
  </si>
  <si>
    <t>Spirit Nights Revenue</t>
  </si>
  <si>
    <t>Spirit Nights Expenses</t>
  </si>
  <si>
    <t>Spirit Nights - Net</t>
  </si>
  <si>
    <t>Spirit Wear</t>
  </si>
  <si>
    <t>Spirit Wear Revenue</t>
  </si>
  <si>
    <t>Spirit Wear Expenses</t>
  </si>
  <si>
    <t>Spirit Wear - Net</t>
  </si>
  <si>
    <t>Square One Art - Direct to Art Program</t>
  </si>
  <si>
    <t>Square One Art Revenue</t>
  </si>
  <si>
    <t>Pass through revenue to Ms. Gill</t>
  </si>
  <si>
    <t>Square One Art - Net</t>
  </si>
  <si>
    <t>Used Uniform Sales</t>
  </si>
  <si>
    <t>Used Uniform Revenue</t>
  </si>
  <si>
    <t>Used Uniform Expenses</t>
  </si>
  <si>
    <t>Used Uniform Net</t>
  </si>
  <si>
    <t>Yearbook</t>
  </si>
  <si>
    <t>Yearbook Revenue</t>
  </si>
  <si>
    <t>Yearbook Expenses</t>
  </si>
  <si>
    <t>Yearbook - Net</t>
  </si>
  <si>
    <t>Subtotal Fundraisers</t>
  </si>
  <si>
    <t>Donations</t>
  </si>
  <si>
    <t>Corporate Donations/Grants</t>
  </si>
  <si>
    <t>Individual Donations</t>
  </si>
  <si>
    <t>Subtotal for Donations</t>
  </si>
  <si>
    <t>Other Income</t>
  </si>
  <si>
    <t>Interest Income</t>
  </si>
  <si>
    <t>Subtotal Other Income</t>
  </si>
  <si>
    <t>School Services</t>
  </si>
  <si>
    <t>Directory Revenue</t>
  </si>
  <si>
    <t>Directory Expenses</t>
  </si>
  <si>
    <t>Subtotal School Services</t>
  </si>
  <si>
    <t>TOTAL INCOME</t>
  </si>
  <si>
    <t>EXPENSES</t>
  </si>
  <si>
    <t>Classroom Support PAC</t>
  </si>
  <si>
    <t>Cultural Arts</t>
  </si>
  <si>
    <t>Teacher Appreciation</t>
  </si>
  <si>
    <t>Teachers' Lounge</t>
  </si>
  <si>
    <t>Teacher Classroom Aid</t>
  </si>
  <si>
    <t>Teacher End of Year T-shirts</t>
  </si>
  <si>
    <t xml:space="preserve">Subtotal Classroom Support PAC </t>
  </si>
  <si>
    <t>Global Awareness PAC</t>
  </si>
  <si>
    <t>Language Track Performances</t>
  </si>
  <si>
    <t>Sustainability</t>
  </si>
  <si>
    <t xml:space="preserve">Subtotal Global Awareness PAC </t>
  </si>
  <si>
    <t>Communications Coordination PAC</t>
  </si>
  <si>
    <t xml:space="preserve">GLOBE Café </t>
  </si>
  <si>
    <t>Volunteer Spot Website Charges</t>
  </si>
  <si>
    <t>Recruitment/Tour Materials &amp; Printing</t>
  </si>
  <si>
    <t>Archival photo storage</t>
  </si>
  <si>
    <t>General printing and photocopying/supplies</t>
  </si>
  <si>
    <t>Weebly Pro License</t>
  </si>
  <si>
    <t>Subtotal Communications Coordination PAC</t>
  </si>
  <si>
    <t>Facilities PAC</t>
  </si>
  <si>
    <t>Work Days</t>
  </si>
  <si>
    <t xml:space="preserve">Campus Beautification </t>
  </si>
  <si>
    <t>Indoor Beautification</t>
  </si>
  <si>
    <t>Subtotal Facilities PAC</t>
  </si>
  <si>
    <t>Health &amp; Wellness PAC</t>
  </si>
  <si>
    <t>Clinic Supplies</t>
  </si>
  <si>
    <t>Field Day (Equip/Supplies)</t>
  </si>
  <si>
    <t>Counselor Materials</t>
  </si>
  <si>
    <t>Wellness Education events</t>
  </si>
  <si>
    <t>Subtotal Health &amp; Wellness PAC</t>
  </si>
  <si>
    <t>Foundation Operating Expenses</t>
  </si>
  <si>
    <t>One time 501(c)(3) Application Fee</t>
  </si>
  <si>
    <t>D&amp;O and General Liability Insurance</t>
  </si>
  <si>
    <t>Annual Tax Filing</t>
  </si>
  <si>
    <t>Accountant / Audit Fees</t>
  </si>
  <si>
    <t>Supplies</t>
  </si>
  <si>
    <t>GA Secretary of State Annual Fee</t>
  </si>
  <si>
    <t xml:space="preserve">PO Box </t>
  </si>
  <si>
    <t>Subtotal Foundation Operating Expenses</t>
  </si>
  <si>
    <t>Contingency 20% of total expenses</t>
  </si>
  <si>
    <t>TOTAL EXPENSES</t>
  </si>
  <si>
    <t>NET INCOME</t>
  </si>
  <si>
    <t>20% OF NET INCOME ALLOCATED FOR 2014/2015 FOR 
SCHOOL NEEDS AT DIRECTION OF HOS</t>
  </si>
  <si>
    <t>PTCC / FOUNDATION RESERVE FOR 2015/2016 FOR OPERATING EXPENSES AND IDENTIFIED PRIORITIES</t>
  </si>
  <si>
    <t>Note:</t>
  </si>
  <si>
    <t>2013 Fun Run proceeds held in GLOBE account for Playscapes/Outdoor Learning</t>
  </si>
  <si>
    <t xml:space="preserve">Open House </t>
  </si>
  <si>
    <t xml:space="preserve">                  GLOBE ACADEMY PTCC/FOUNDATION</t>
  </si>
  <si>
    <t xml:space="preserve">                  2014/2015 School Year Budget</t>
  </si>
  <si>
    <t>Auction - Net</t>
  </si>
  <si>
    <t>Book Fair - Net</t>
  </si>
  <si>
    <t>Game Night - Net</t>
  </si>
  <si>
    <t>Ice Cream Social - Net</t>
  </si>
  <si>
    <t>International Festival - Net</t>
  </si>
  <si>
    <t>International Potluck - Net</t>
  </si>
  <si>
    <t>Accounting and Donation Tracking Software</t>
  </si>
  <si>
    <t>Fundraisers/Community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</si>
</sst>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u/>
      <sz val="10"/>
      <color theme="1"/>
      <name val="Times New Roman"/>
      <family val="1"/>
    </font>
    <font>
      <b/>
      <i/>
      <u/>
      <sz val="10"/>
      <name val="Times New Roman"/>
      <family val="1"/>
    </font>
    <font>
      <b/>
      <sz val="16"/>
      <color rgb="FF0070C0"/>
      <name val="Times New Roman"/>
      <family val="1"/>
    </font>
    <font>
      <sz val="9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164" fontId="2" fillId="0" borderId="0" xfId="1" applyNumberFormat="1" applyFont="1" applyAlignment="1"/>
    <xf numFmtId="0" fontId="5" fillId="0" borderId="0" xfId="0" applyFont="1"/>
    <xf numFmtId="164" fontId="6" fillId="0" borderId="0" xfId="1" applyNumberFormat="1" applyFont="1" applyAlignment="1"/>
    <xf numFmtId="0" fontId="3" fillId="0" borderId="0" xfId="0" applyFont="1" applyAlignment="1"/>
    <xf numFmtId="0" fontId="5" fillId="2" borderId="0" xfId="0" applyFont="1" applyFill="1" applyAlignment="1">
      <alignment wrapText="1"/>
    </xf>
    <xf numFmtId="164" fontId="3" fillId="2" borderId="0" xfId="1" applyNumberFormat="1" applyFont="1" applyFill="1" applyAlignment="1"/>
    <xf numFmtId="164" fontId="2" fillId="0" borderId="0" xfId="1" applyNumberFormat="1" applyFont="1"/>
    <xf numFmtId="164" fontId="6" fillId="0" borderId="0" xfId="1" applyNumberFormat="1" applyFont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0" applyFont="1"/>
    <xf numFmtId="164" fontId="5" fillId="2" borderId="0" xfId="1" applyNumberFormat="1" applyFont="1" applyFill="1" applyAlignment="1"/>
    <xf numFmtId="164" fontId="2" fillId="0" borderId="0" xfId="1" applyNumberFormat="1" applyFont="1" applyAlignment="1">
      <alignment wrapText="1"/>
    </xf>
    <xf numFmtId="0" fontId="2" fillId="3" borderId="0" xfId="0" applyFont="1" applyFill="1" applyAlignment="1">
      <alignment wrapText="1"/>
    </xf>
    <xf numFmtId="164" fontId="6" fillId="3" borderId="0" xfId="1" applyNumberFormat="1" applyFont="1" applyFill="1" applyAlignment="1"/>
    <xf numFmtId="0" fontId="5" fillId="0" borderId="0" xfId="0" applyFont="1" applyAlignment="1"/>
    <xf numFmtId="164" fontId="5" fillId="0" borderId="1" xfId="1" applyNumberFormat="1" applyFont="1" applyFill="1" applyBorder="1" applyAlignment="1" applyProtection="1"/>
    <xf numFmtId="0" fontId="3" fillId="2" borderId="0" xfId="0" applyFont="1" applyFill="1" applyAlignment="1"/>
    <xf numFmtId="0" fontId="2" fillId="2" borderId="0" xfId="0" applyFont="1" applyFill="1" applyAlignment="1">
      <alignment wrapText="1"/>
    </xf>
    <xf numFmtId="164" fontId="5" fillId="2" borderId="2" xfId="1" applyNumberFormat="1" applyFont="1" applyFill="1" applyBorder="1" applyAlignment="1" applyProtection="1"/>
    <xf numFmtId="0" fontId="2" fillId="4" borderId="0" xfId="0" applyFont="1" applyFill="1" applyAlignment="1">
      <alignment wrapText="1"/>
    </xf>
    <xf numFmtId="164" fontId="2" fillId="0" borderId="0" xfId="1" applyNumberFormat="1" applyFont="1" applyFill="1" applyBorder="1" applyAlignment="1" applyProtection="1"/>
    <xf numFmtId="0" fontId="5" fillId="0" borderId="0" xfId="0" applyFont="1" applyAlignment="1">
      <alignment wrapText="1"/>
    </xf>
    <xf numFmtId="164" fontId="5" fillId="0" borderId="0" xfId="1" applyNumberFormat="1" applyFont="1" applyAlignment="1"/>
    <xf numFmtId="0" fontId="2" fillId="0" borderId="0" xfId="0" applyFont="1" applyAlignment="1">
      <alignment horizontal="right"/>
    </xf>
    <xf numFmtId="0" fontId="5" fillId="2" borderId="0" xfId="0" applyFont="1" applyFill="1" applyAlignment="1"/>
    <xf numFmtId="0" fontId="3" fillId="4" borderId="0" xfId="0" applyFont="1" applyFill="1" applyAlignment="1"/>
    <xf numFmtId="0" fontId="2" fillId="4" borderId="0" xfId="0" applyFont="1" applyFill="1" applyAlignment="1"/>
    <xf numFmtId="164" fontId="5" fillId="4" borderId="4" xfId="1" applyNumberFormat="1" applyFont="1" applyFill="1" applyBorder="1" applyAlignment="1" applyProtection="1"/>
    <xf numFmtId="164" fontId="7" fillId="4" borderId="0" xfId="1" applyNumberFormat="1" applyFont="1" applyFill="1" applyAlignment="1"/>
    <xf numFmtId="0" fontId="8" fillId="0" borderId="0" xfId="0" applyFont="1" applyBorder="1"/>
    <xf numFmtId="0" fontId="2" fillId="0" borderId="0" xfId="0" applyFont="1" applyBorder="1"/>
    <xf numFmtId="0" fontId="9" fillId="0" borderId="0" xfId="0" applyFont="1" applyBorder="1" applyAlignment="1"/>
    <xf numFmtId="164" fontId="6" fillId="0" borderId="0" xfId="1" applyNumberFormat="1" applyFont="1" applyBorder="1" applyAlignment="1"/>
    <xf numFmtId="4" fontId="12" fillId="0" borderId="0" xfId="0" applyNumberFormat="1" applyFont="1" applyBorder="1" applyAlignment="1">
      <alignment horizontal="center" wrapText="1"/>
    </xf>
    <xf numFmtId="0" fontId="3" fillId="3" borderId="0" xfId="0" applyFont="1" applyFill="1" applyAlignment="1"/>
    <xf numFmtId="0" fontId="2" fillId="3" borderId="0" xfId="0" applyFont="1" applyFill="1" applyAlignment="1"/>
    <xf numFmtId="164" fontId="5" fillId="3" borderId="3" xfId="1" applyNumberFormat="1" applyFont="1" applyFill="1" applyBorder="1" applyAlignment="1" applyProtection="1"/>
    <xf numFmtId="164" fontId="5" fillId="3" borderId="1" xfId="1" applyNumberFormat="1" applyFont="1" applyFill="1" applyBorder="1" applyAlignment="1" applyProtection="1"/>
    <xf numFmtId="0" fontId="0" fillId="0" borderId="0" xfId="0" applyAlignment="1">
      <alignment wrapText="1"/>
    </xf>
    <xf numFmtId="164" fontId="7" fillId="4" borderId="0" xfId="1" applyNumberFormat="1" applyFont="1" applyFill="1" applyAlignment="1">
      <alignment horizontal="right" wrapText="1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5" fillId="2" borderId="0" xfId="0" applyFont="1" applyFill="1" applyAlignment="1">
      <alignment wrapText="1"/>
    </xf>
    <xf numFmtId="0" fontId="13" fillId="4" borderId="0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54"/>
  <sheetViews>
    <sheetView tabSelected="1" topLeftCell="A147" workbookViewId="0">
      <selection activeCell="D154" sqref="A1:D154"/>
    </sheetView>
  </sheetViews>
  <sheetFormatPr defaultRowHeight="15" x14ac:dyDescent="0.25"/>
  <cols>
    <col min="3" max="3" width="41.5703125" customWidth="1"/>
    <col min="4" max="4" width="19.7109375" customWidth="1"/>
  </cols>
  <sheetData>
    <row r="1" spans="1:4" ht="20.25" x14ac:dyDescent="0.3">
      <c r="A1" s="50" t="s">
        <v>130</v>
      </c>
      <c r="B1" s="50"/>
      <c r="C1" s="50"/>
      <c r="D1" s="50"/>
    </row>
    <row r="2" spans="1:4" ht="20.25" x14ac:dyDescent="0.3">
      <c r="A2" s="51" t="s">
        <v>131</v>
      </c>
      <c r="B2" s="51"/>
      <c r="C2" s="51"/>
      <c r="D2" s="51"/>
    </row>
    <row r="3" spans="1:4" x14ac:dyDescent="0.25">
      <c r="A3" s="1"/>
      <c r="B3" s="1"/>
      <c r="C3" s="2"/>
      <c r="D3" s="3"/>
    </row>
    <row r="4" spans="1:4" ht="15.75" x14ac:dyDescent="0.25">
      <c r="A4" s="4"/>
      <c r="B4" s="4"/>
      <c r="C4" s="42"/>
      <c r="D4" s="5"/>
    </row>
    <row r="5" spans="1:4" x14ac:dyDescent="0.25">
      <c r="A5" s="6" t="s">
        <v>0</v>
      </c>
      <c r="B5" s="7"/>
      <c r="C5" s="8"/>
      <c r="D5" s="9"/>
    </row>
    <row r="6" spans="1:4" x14ac:dyDescent="0.25">
      <c r="A6" s="7"/>
      <c r="B6" s="10" t="s">
        <v>139</v>
      </c>
      <c r="C6" s="8"/>
      <c r="D6" s="11"/>
    </row>
    <row r="7" spans="1:4" x14ac:dyDescent="0.25">
      <c r="A7" s="7"/>
      <c r="B7" s="7" t="s">
        <v>1</v>
      </c>
      <c r="C7" s="8"/>
      <c r="D7" s="11"/>
    </row>
    <row r="8" spans="1:4" x14ac:dyDescent="0.25">
      <c r="A8" s="7"/>
      <c r="B8" s="7"/>
      <c r="C8" s="8" t="s">
        <v>2</v>
      </c>
      <c r="D8" s="11">
        <v>40000</v>
      </c>
    </row>
    <row r="9" spans="1:4" x14ac:dyDescent="0.25">
      <c r="A9" s="7"/>
      <c r="B9" s="7"/>
      <c r="C9" s="8" t="s">
        <v>3</v>
      </c>
      <c r="D9" s="11">
        <v>-5500</v>
      </c>
    </row>
    <row r="10" spans="1:4" x14ac:dyDescent="0.25">
      <c r="A10" s="7"/>
      <c r="B10" s="7"/>
      <c r="C10" s="13" t="s">
        <v>132</v>
      </c>
      <c r="D10" s="14">
        <f>SUM(D8:D9)</f>
        <v>34500</v>
      </c>
    </row>
    <row r="11" spans="1:4" x14ac:dyDescent="0.25">
      <c r="A11" s="7"/>
      <c r="B11" s="7" t="s">
        <v>4</v>
      </c>
      <c r="C11" s="8"/>
      <c r="D11" s="11"/>
    </row>
    <row r="12" spans="1:4" ht="26.25" customHeight="1" x14ac:dyDescent="0.25">
      <c r="A12" s="7"/>
      <c r="B12" s="7"/>
      <c r="C12" s="8" t="s">
        <v>5</v>
      </c>
      <c r="D12" s="11">
        <v>3000</v>
      </c>
    </row>
    <row r="13" spans="1:4" x14ac:dyDescent="0.25">
      <c r="A13" s="7"/>
      <c r="B13" s="7"/>
      <c r="C13" s="8" t="s">
        <v>6</v>
      </c>
      <c r="D13" s="11">
        <v>-50</v>
      </c>
    </row>
    <row r="14" spans="1:4" x14ac:dyDescent="0.25">
      <c r="A14" s="7"/>
      <c r="B14" s="7"/>
      <c r="C14" s="13" t="s">
        <v>133</v>
      </c>
      <c r="D14" s="14">
        <f>SUM(D12:D13)</f>
        <v>2950</v>
      </c>
    </row>
    <row r="15" spans="1:4" x14ac:dyDescent="0.25">
      <c r="A15" s="7"/>
      <c r="B15" s="7" t="s">
        <v>7</v>
      </c>
      <c r="C15" s="8"/>
      <c r="D15" s="11"/>
    </row>
    <row r="16" spans="1:4" x14ac:dyDescent="0.25">
      <c r="A16" s="7"/>
      <c r="B16" s="7"/>
      <c r="C16" s="8" t="s">
        <v>8</v>
      </c>
      <c r="D16" s="11">
        <v>250</v>
      </c>
    </row>
    <row r="17" spans="1:4" x14ac:dyDescent="0.25">
      <c r="A17" s="7"/>
      <c r="B17" s="7"/>
      <c r="C17" s="8" t="s">
        <v>9</v>
      </c>
      <c r="D17" s="11">
        <v>-100</v>
      </c>
    </row>
    <row r="18" spans="1:4" x14ac:dyDescent="0.25">
      <c r="A18" s="7"/>
      <c r="B18" s="7"/>
      <c r="C18" s="13" t="s">
        <v>134</v>
      </c>
      <c r="D18" s="14">
        <f>SUM(D16:D17)</f>
        <v>150</v>
      </c>
    </row>
    <row r="19" spans="1:4" x14ac:dyDescent="0.25">
      <c r="A19" s="7"/>
      <c r="B19" s="7" t="s">
        <v>10</v>
      </c>
      <c r="C19" s="8"/>
      <c r="D19" s="16"/>
    </row>
    <row r="20" spans="1:4" x14ac:dyDescent="0.25">
      <c r="A20" s="7"/>
      <c r="B20" s="7"/>
      <c r="C20" s="8" t="s">
        <v>11</v>
      </c>
      <c r="D20" s="11">
        <v>750</v>
      </c>
    </row>
    <row r="21" spans="1:4" x14ac:dyDescent="0.25">
      <c r="A21" s="7"/>
      <c r="B21" s="7"/>
      <c r="C21" s="8" t="s">
        <v>12</v>
      </c>
      <c r="D21" s="11">
        <v>-75</v>
      </c>
    </row>
    <row r="22" spans="1:4" x14ac:dyDescent="0.25">
      <c r="A22" s="7"/>
      <c r="B22" s="7"/>
      <c r="C22" s="13" t="s">
        <v>135</v>
      </c>
      <c r="D22" s="17">
        <f>SUM(D20:D21)</f>
        <v>675</v>
      </c>
    </row>
    <row r="23" spans="1:4" x14ac:dyDescent="0.25">
      <c r="A23" s="7"/>
      <c r="B23" s="7" t="s">
        <v>13</v>
      </c>
      <c r="C23" s="8"/>
      <c r="D23" s="18"/>
    </row>
    <row r="24" spans="1:4" x14ac:dyDescent="0.25">
      <c r="A24" s="7"/>
      <c r="B24" s="7"/>
      <c r="C24" s="8" t="s">
        <v>14</v>
      </c>
      <c r="D24" s="11">
        <v>1500</v>
      </c>
    </row>
    <row r="25" spans="1:4" x14ac:dyDescent="0.25">
      <c r="A25" s="7"/>
      <c r="B25" s="7"/>
      <c r="C25" s="8" t="s">
        <v>15</v>
      </c>
      <c r="D25" s="11">
        <v>-1200</v>
      </c>
    </row>
    <row r="26" spans="1:4" x14ac:dyDescent="0.25">
      <c r="A26" s="7"/>
      <c r="B26" s="7"/>
      <c r="C26" s="13" t="s">
        <v>136</v>
      </c>
      <c r="D26" s="14">
        <f>SUM(D24:D25)</f>
        <v>300</v>
      </c>
    </row>
    <row r="27" spans="1:4" x14ac:dyDescent="0.25">
      <c r="A27" s="7"/>
      <c r="B27" s="7" t="s">
        <v>16</v>
      </c>
      <c r="C27" s="8"/>
      <c r="D27" s="16"/>
    </row>
    <row r="28" spans="1:4" x14ac:dyDescent="0.25">
      <c r="A28" s="7"/>
      <c r="B28" s="7"/>
      <c r="C28" s="8" t="s">
        <v>17</v>
      </c>
      <c r="D28" s="11">
        <v>100</v>
      </c>
    </row>
    <row r="29" spans="1:4" x14ac:dyDescent="0.25">
      <c r="A29" s="7"/>
      <c r="B29" s="7"/>
      <c r="C29" s="8" t="s">
        <v>18</v>
      </c>
      <c r="D29" s="11">
        <v>-50</v>
      </c>
    </row>
    <row r="30" spans="1:4" x14ac:dyDescent="0.25">
      <c r="A30" s="7"/>
      <c r="B30" s="7"/>
      <c r="C30" s="13" t="s">
        <v>137</v>
      </c>
      <c r="D30" s="14">
        <f>SUM(D28:D29)</f>
        <v>50</v>
      </c>
    </row>
    <row r="31" spans="1:4" x14ac:dyDescent="0.25">
      <c r="A31" s="7"/>
      <c r="B31" s="7" t="s">
        <v>19</v>
      </c>
      <c r="C31" s="8"/>
      <c r="D31" s="7"/>
    </row>
    <row r="32" spans="1:4" x14ac:dyDescent="0.25">
      <c r="A32" s="7"/>
      <c r="B32" s="7"/>
      <c r="C32" s="8" t="s">
        <v>20</v>
      </c>
      <c r="D32" s="11">
        <v>300</v>
      </c>
    </row>
    <row r="33" spans="1:4" x14ac:dyDescent="0.25">
      <c r="A33" s="7"/>
      <c r="B33" s="7"/>
      <c r="C33" s="8" t="s">
        <v>21</v>
      </c>
      <c r="D33" s="11">
        <v>-120</v>
      </c>
    </row>
    <row r="34" spans="1:4" x14ac:dyDescent="0.25">
      <c r="A34" s="7"/>
      <c r="B34" s="7"/>
      <c r="C34" s="13" t="s">
        <v>22</v>
      </c>
      <c r="D34" s="14">
        <f>SUM(D32:D33)</f>
        <v>180</v>
      </c>
    </row>
    <row r="35" spans="1:4" x14ac:dyDescent="0.25">
      <c r="A35" s="7"/>
      <c r="B35" s="7" t="s">
        <v>23</v>
      </c>
      <c r="C35" s="8"/>
      <c r="D35" s="18"/>
    </row>
    <row r="36" spans="1:4" x14ac:dyDescent="0.25">
      <c r="A36" s="7"/>
      <c r="B36" s="7"/>
      <c r="C36" s="8" t="s">
        <v>24</v>
      </c>
      <c r="D36" s="11">
        <v>750</v>
      </c>
    </row>
    <row r="37" spans="1:4" x14ac:dyDescent="0.25">
      <c r="A37" s="7"/>
      <c r="B37" s="7"/>
      <c r="C37" s="8" t="s">
        <v>25</v>
      </c>
      <c r="D37" s="11">
        <v>1200</v>
      </c>
    </row>
    <row r="38" spans="1:4" x14ac:dyDescent="0.25">
      <c r="A38" s="7"/>
      <c r="B38" s="7"/>
      <c r="C38" s="8" t="s">
        <v>26</v>
      </c>
      <c r="D38" s="11">
        <v>500</v>
      </c>
    </row>
    <row r="39" spans="1:4" x14ac:dyDescent="0.25">
      <c r="A39" s="7"/>
      <c r="B39" s="7"/>
      <c r="C39" s="8" t="s">
        <v>27</v>
      </c>
      <c r="D39" s="11">
        <v>450</v>
      </c>
    </row>
    <row r="40" spans="1:4" x14ac:dyDescent="0.25">
      <c r="A40" s="7"/>
      <c r="B40" s="7"/>
      <c r="C40" s="8" t="s">
        <v>28</v>
      </c>
      <c r="D40" s="11">
        <v>50</v>
      </c>
    </row>
    <row r="41" spans="1:4" x14ac:dyDescent="0.25">
      <c r="A41" s="7"/>
      <c r="B41" s="7"/>
      <c r="C41" s="8" t="s">
        <v>29</v>
      </c>
      <c r="D41" s="11">
        <v>250</v>
      </c>
    </row>
    <row r="42" spans="1:4" x14ac:dyDescent="0.25">
      <c r="A42" s="7"/>
      <c r="B42" s="7"/>
      <c r="C42" s="8" t="s">
        <v>30</v>
      </c>
      <c r="D42" s="11">
        <v>600</v>
      </c>
    </row>
    <row r="43" spans="1:4" x14ac:dyDescent="0.25">
      <c r="A43" s="7"/>
      <c r="B43" s="7"/>
      <c r="C43" s="8" t="s">
        <v>31</v>
      </c>
      <c r="D43" s="11">
        <v>250</v>
      </c>
    </row>
    <row r="44" spans="1:4" x14ac:dyDescent="0.25">
      <c r="A44" s="7"/>
      <c r="B44" s="7"/>
      <c r="C44" s="8" t="s">
        <v>32</v>
      </c>
      <c r="D44" s="11">
        <v>650</v>
      </c>
    </row>
    <row r="45" spans="1:4" x14ac:dyDescent="0.25">
      <c r="A45" s="7"/>
      <c r="B45" s="7"/>
      <c r="C45" s="8" t="s">
        <v>33</v>
      </c>
      <c r="D45" s="11">
        <v>0</v>
      </c>
    </row>
    <row r="46" spans="1:4" x14ac:dyDescent="0.25">
      <c r="A46" s="7"/>
      <c r="B46" s="7"/>
      <c r="C46" s="8" t="s">
        <v>34</v>
      </c>
      <c r="D46" s="11">
        <v>0</v>
      </c>
    </row>
    <row r="47" spans="1:4" x14ac:dyDescent="0.25">
      <c r="A47" s="7"/>
      <c r="B47" s="7"/>
      <c r="C47" s="8" t="s">
        <v>35</v>
      </c>
      <c r="D47" s="11">
        <v>-50</v>
      </c>
    </row>
    <row r="48" spans="1:4" x14ac:dyDescent="0.25">
      <c r="A48" s="7"/>
      <c r="B48" s="7"/>
      <c r="C48" s="33" t="s">
        <v>36</v>
      </c>
      <c r="D48" s="14">
        <f>SUM(D36:D47)</f>
        <v>4650</v>
      </c>
    </row>
    <row r="49" spans="1:4" x14ac:dyDescent="0.25">
      <c r="A49" s="7"/>
      <c r="B49" s="7" t="s">
        <v>37</v>
      </c>
      <c r="C49" s="8"/>
      <c r="D49" s="18"/>
    </row>
    <row r="50" spans="1:4" x14ac:dyDescent="0.25">
      <c r="A50" s="7"/>
      <c r="B50" s="7"/>
      <c r="C50" s="8" t="s">
        <v>38</v>
      </c>
      <c r="D50" s="11">
        <v>750</v>
      </c>
    </row>
    <row r="51" spans="1:4" x14ac:dyDescent="0.25">
      <c r="A51" s="7"/>
      <c r="B51" s="7"/>
      <c r="C51" s="21" t="s">
        <v>39</v>
      </c>
      <c r="D51" s="22">
        <v>0</v>
      </c>
    </row>
    <row r="52" spans="1:4" x14ac:dyDescent="0.25">
      <c r="A52" s="7"/>
      <c r="B52" s="7"/>
      <c r="C52" s="13" t="s">
        <v>40</v>
      </c>
      <c r="D52" s="14">
        <f>SUM(D50:D51)</f>
        <v>750</v>
      </c>
    </row>
    <row r="53" spans="1:4" x14ac:dyDescent="0.25">
      <c r="A53" s="7"/>
      <c r="B53" s="7" t="s">
        <v>41</v>
      </c>
      <c r="C53" s="8"/>
      <c r="D53" s="18"/>
    </row>
    <row r="54" spans="1:4" x14ac:dyDescent="0.25">
      <c r="A54" s="7"/>
      <c r="B54" s="7"/>
      <c r="C54" s="21" t="s">
        <v>42</v>
      </c>
      <c r="D54" s="22">
        <v>850</v>
      </c>
    </row>
    <row r="55" spans="1:4" x14ac:dyDescent="0.25">
      <c r="A55" s="7"/>
      <c r="B55" s="7"/>
      <c r="C55" s="8" t="s">
        <v>43</v>
      </c>
      <c r="D55" s="11">
        <v>0</v>
      </c>
    </row>
    <row r="56" spans="1:4" x14ac:dyDescent="0.25">
      <c r="A56" s="7"/>
      <c r="B56" s="7"/>
      <c r="C56" s="13" t="s">
        <v>44</v>
      </c>
      <c r="D56" s="14">
        <f>SUM(D54:D55)</f>
        <v>850</v>
      </c>
    </row>
    <row r="57" spans="1:4" x14ac:dyDescent="0.25">
      <c r="A57" s="7"/>
      <c r="B57" s="7" t="s">
        <v>45</v>
      </c>
      <c r="C57" s="20"/>
      <c r="D57" s="9"/>
    </row>
    <row r="58" spans="1:4" x14ac:dyDescent="0.25">
      <c r="A58" s="7"/>
      <c r="B58" s="7"/>
      <c r="C58" s="8" t="s">
        <v>46</v>
      </c>
      <c r="D58" s="11">
        <v>750</v>
      </c>
    </row>
    <row r="59" spans="1:4" x14ac:dyDescent="0.25">
      <c r="A59" s="7"/>
      <c r="B59" s="7"/>
      <c r="C59" s="8" t="s">
        <v>47</v>
      </c>
      <c r="D59" s="11">
        <v>-100</v>
      </c>
    </row>
    <row r="60" spans="1:4" x14ac:dyDescent="0.25">
      <c r="A60" s="7"/>
      <c r="B60" s="7"/>
      <c r="C60" s="13" t="s">
        <v>48</v>
      </c>
      <c r="D60" s="14">
        <f>SUM(D58:D59)</f>
        <v>650</v>
      </c>
    </row>
    <row r="61" spans="1:4" x14ac:dyDescent="0.25">
      <c r="A61" s="7"/>
      <c r="B61" s="7" t="s">
        <v>49</v>
      </c>
      <c r="C61" s="20"/>
      <c r="D61" s="9"/>
    </row>
    <row r="62" spans="1:4" x14ac:dyDescent="0.25">
      <c r="A62" s="7"/>
      <c r="B62" s="7"/>
      <c r="C62" s="8" t="s">
        <v>50</v>
      </c>
      <c r="D62" s="11">
        <v>2000</v>
      </c>
    </row>
    <row r="63" spans="1:4" x14ac:dyDescent="0.25">
      <c r="A63" s="7"/>
      <c r="B63" s="7"/>
      <c r="C63" s="8" t="s">
        <v>51</v>
      </c>
      <c r="D63" s="11">
        <v>-100</v>
      </c>
    </row>
    <row r="64" spans="1:4" x14ac:dyDescent="0.25">
      <c r="A64" s="7"/>
      <c r="B64" s="7"/>
      <c r="C64" s="13" t="s">
        <v>52</v>
      </c>
      <c r="D64" s="14">
        <f>SUM(D62:D63)</f>
        <v>1900</v>
      </c>
    </row>
    <row r="65" spans="1:4" x14ac:dyDescent="0.25">
      <c r="A65" s="7"/>
      <c r="B65" s="7" t="s">
        <v>53</v>
      </c>
      <c r="C65" s="8"/>
      <c r="D65" s="11"/>
    </row>
    <row r="66" spans="1:4" x14ac:dyDescent="0.25">
      <c r="A66" s="7"/>
      <c r="B66" s="7"/>
      <c r="C66" s="8" t="s">
        <v>54</v>
      </c>
      <c r="D66" s="11">
        <v>5500</v>
      </c>
    </row>
    <row r="67" spans="1:4" x14ac:dyDescent="0.25">
      <c r="A67" s="7"/>
      <c r="B67" s="7"/>
      <c r="C67" s="8" t="s">
        <v>55</v>
      </c>
      <c r="D67" s="11">
        <v>-3500</v>
      </c>
    </row>
    <row r="68" spans="1:4" x14ac:dyDescent="0.25">
      <c r="A68" s="7"/>
      <c r="B68" s="7"/>
      <c r="C68" s="13" t="s">
        <v>56</v>
      </c>
      <c r="D68" s="14">
        <f>SUM(D66:D67)</f>
        <v>2000</v>
      </c>
    </row>
    <row r="69" spans="1:4" x14ac:dyDescent="0.25">
      <c r="A69" s="7"/>
      <c r="B69" s="7" t="s">
        <v>57</v>
      </c>
      <c r="C69" s="8"/>
      <c r="D69" s="11"/>
    </row>
    <row r="70" spans="1:4" x14ac:dyDescent="0.25">
      <c r="A70" s="7"/>
      <c r="B70" s="7"/>
      <c r="C70" s="8" t="s">
        <v>58</v>
      </c>
      <c r="D70" s="11">
        <v>2000</v>
      </c>
    </row>
    <row r="71" spans="1:4" x14ac:dyDescent="0.25">
      <c r="A71" s="7"/>
      <c r="B71" s="7"/>
      <c r="C71" s="8" t="s">
        <v>59</v>
      </c>
      <c r="D71" s="11">
        <v>-2000</v>
      </c>
    </row>
    <row r="72" spans="1:4" x14ac:dyDescent="0.25">
      <c r="A72" s="7"/>
      <c r="B72" s="7"/>
      <c r="C72" s="13" t="s">
        <v>60</v>
      </c>
      <c r="D72" s="14">
        <f>SUM(D70:D71)</f>
        <v>0</v>
      </c>
    </row>
    <row r="73" spans="1:4" x14ac:dyDescent="0.25">
      <c r="A73" s="7"/>
      <c r="B73" s="7" t="s">
        <v>61</v>
      </c>
      <c r="C73" s="8"/>
      <c r="D73" s="11"/>
    </row>
    <row r="74" spans="1:4" x14ac:dyDescent="0.25">
      <c r="A74" s="7"/>
      <c r="B74" s="7"/>
      <c r="C74" s="8" t="s">
        <v>62</v>
      </c>
      <c r="D74" s="11">
        <v>500</v>
      </c>
    </row>
    <row r="75" spans="1:4" x14ac:dyDescent="0.25">
      <c r="A75" s="7"/>
      <c r="B75" s="7"/>
      <c r="C75" s="8" t="s">
        <v>63</v>
      </c>
      <c r="D75" s="11">
        <v>-50</v>
      </c>
    </row>
    <row r="76" spans="1:4" x14ac:dyDescent="0.25">
      <c r="A76" s="7"/>
      <c r="B76" s="7"/>
      <c r="C76" s="13" t="s">
        <v>64</v>
      </c>
      <c r="D76" s="14">
        <f>SUM(D74:D75)</f>
        <v>450</v>
      </c>
    </row>
    <row r="77" spans="1:4" x14ac:dyDescent="0.25">
      <c r="A77" s="7"/>
      <c r="B77" s="7" t="s">
        <v>65</v>
      </c>
      <c r="C77" s="8"/>
      <c r="D77" s="11"/>
    </row>
    <row r="78" spans="1:4" x14ac:dyDescent="0.25">
      <c r="A78" s="7"/>
      <c r="B78" s="7"/>
      <c r="C78" s="8" t="s">
        <v>66</v>
      </c>
      <c r="D78" s="11">
        <f>(300*5)+500</f>
        <v>2000</v>
      </c>
    </row>
    <row r="79" spans="1:4" x14ac:dyDescent="0.25">
      <c r="A79" s="7"/>
      <c r="B79" s="7"/>
      <c r="C79" s="8" t="s">
        <v>67</v>
      </c>
      <c r="D79" s="11">
        <v>0</v>
      </c>
    </row>
    <row r="80" spans="1:4" x14ac:dyDescent="0.25">
      <c r="A80" s="7"/>
      <c r="B80" s="7"/>
      <c r="C80" s="13" t="s">
        <v>68</v>
      </c>
      <c r="D80" s="14">
        <f>SUM(D78:D79)</f>
        <v>2000</v>
      </c>
    </row>
    <row r="81" spans="1:4" x14ac:dyDescent="0.25">
      <c r="A81" s="7"/>
      <c r="B81" s="7"/>
      <c r="C81" s="8"/>
      <c r="D81" s="7"/>
    </row>
    <row r="82" spans="1:4" x14ac:dyDescent="0.25">
      <c r="A82" s="7"/>
      <c r="B82" s="23" t="s">
        <v>69</v>
      </c>
      <c r="C82" s="8"/>
      <c r="D82" s="24">
        <f>SUM(D80,D76,D72,D68,D64,D60,D56,D52,D48,D34,D30,D26,D22,D18,D14,D10,)</f>
        <v>52055</v>
      </c>
    </row>
    <row r="83" spans="1:4" x14ac:dyDescent="0.25">
      <c r="A83" s="7"/>
      <c r="B83" s="7"/>
      <c r="C83" s="8"/>
      <c r="D83" s="9"/>
    </row>
    <row r="84" spans="1:4" x14ac:dyDescent="0.25">
      <c r="A84" s="7"/>
      <c r="B84" s="12" t="s">
        <v>70</v>
      </c>
      <c r="C84" s="8"/>
      <c r="D84" s="9"/>
    </row>
    <row r="85" spans="1:4" x14ac:dyDescent="0.25">
      <c r="A85" s="7"/>
      <c r="B85" s="7"/>
      <c r="C85" s="8" t="s">
        <v>71</v>
      </c>
      <c r="D85" s="11">
        <v>500</v>
      </c>
    </row>
    <row r="86" spans="1:4" x14ac:dyDescent="0.25">
      <c r="A86" s="7"/>
      <c r="B86" s="7"/>
      <c r="C86" s="8" t="s">
        <v>72</v>
      </c>
      <c r="D86" s="11">
        <v>4000</v>
      </c>
    </row>
    <row r="87" spans="1:4" x14ac:dyDescent="0.25">
      <c r="A87" s="7"/>
      <c r="B87" s="25" t="s">
        <v>73</v>
      </c>
      <c r="C87" s="26"/>
      <c r="D87" s="19">
        <f>SUM(D85:D86)</f>
        <v>4500</v>
      </c>
    </row>
    <row r="88" spans="1:4" x14ac:dyDescent="0.25">
      <c r="A88" s="7"/>
      <c r="B88" s="12" t="s">
        <v>74</v>
      </c>
      <c r="C88" s="8"/>
      <c r="D88" s="9"/>
    </row>
    <row r="89" spans="1:4" x14ac:dyDescent="0.25">
      <c r="A89" s="7"/>
      <c r="B89" s="7"/>
      <c r="C89" s="8" t="s">
        <v>75</v>
      </c>
      <c r="D89" s="11">
        <v>0</v>
      </c>
    </row>
    <row r="90" spans="1:4" x14ac:dyDescent="0.25">
      <c r="A90" s="7"/>
      <c r="B90" s="25" t="s">
        <v>76</v>
      </c>
      <c r="C90" s="13"/>
      <c r="D90" s="27">
        <f>SUM(D89:D89)</f>
        <v>0</v>
      </c>
    </row>
    <row r="91" spans="1:4" x14ac:dyDescent="0.25">
      <c r="A91" s="7"/>
      <c r="B91" s="12" t="s">
        <v>77</v>
      </c>
      <c r="C91" s="8"/>
      <c r="D91" s="9"/>
    </row>
    <row r="92" spans="1:4" x14ac:dyDescent="0.25">
      <c r="A92" s="7"/>
      <c r="B92" s="7"/>
      <c r="C92" s="8" t="s">
        <v>78</v>
      </c>
      <c r="D92" s="11">
        <v>805</v>
      </c>
    </row>
    <row r="93" spans="1:4" x14ac:dyDescent="0.25">
      <c r="A93" s="7"/>
      <c r="B93" s="7"/>
      <c r="C93" s="8" t="s">
        <v>79</v>
      </c>
      <c r="D93" s="11">
        <v>-805</v>
      </c>
    </row>
    <row r="94" spans="1:4" x14ac:dyDescent="0.25">
      <c r="A94" s="7"/>
      <c r="B94" s="25" t="s">
        <v>80</v>
      </c>
      <c r="C94" s="26"/>
      <c r="D94" s="27">
        <f>SUM(D92:D93)</f>
        <v>0</v>
      </c>
    </row>
    <row r="95" spans="1:4" x14ac:dyDescent="0.25">
      <c r="A95" s="7"/>
      <c r="B95" s="12"/>
      <c r="C95" s="8"/>
      <c r="D95" s="29"/>
    </row>
    <row r="96" spans="1:4" ht="15.75" thickBot="1" x14ac:dyDescent="0.3">
      <c r="A96" s="43" t="s">
        <v>81</v>
      </c>
      <c r="B96" s="44"/>
      <c r="C96" s="21"/>
      <c r="D96" s="45">
        <f>SUM(D82,D94,D87,D90)</f>
        <v>56555</v>
      </c>
    </row>
    <row r="97" spans="1:4" ht="15.75" thickTop="1" x14ac:dyDescent="0.25">
      <c r="A97" s="7"/>
      <c r="B97" s="7"/>
      <c r="C97" s="8"/>
      <c r="D97" s="9"/>
    </row>
    <row r="98" spans="1:4" x14ac:dyDescent="0.25">
      <c r="A98" s="6" t="s">
        <v>82</v>
      </c>
      <c r="B98" s="7"/>
      <c r="C98" s="8"/>
      <c r="D98" s="9"/>
    </row>
    <row r="99" spans="1:4" x14ac:dyDescent="0.25">
      <c r="A99" s="7"/>
      <c r="B99" s="12" t="s">
        <v>83</v>
      </c>
      <c r="C99" s="8"/>
      <c r="D99" s="9"/>
    </row>
    <row r="100" spans="1:4" x14ac:dyDescent="0.25">
      <c r="A100" s="7"/>
      <c r="B100" s="7"/>
      <c r="C100" s="8" t="s">
        <v>85</v>
      </c>
      <c r="D100" s="9">
        <v>500</v>
      </c>
    </row>
    <row r="101" spans="1:4" x14ac:dyDescent="0.25">
      <c r="A101" s="7"/>
      <c r="B101" s="7"/>
      <c r="C101" s="8" t="s">
        <v>86</v>
      </c>
      <c r="D101" s="9">
        <v>250</v>
      </c>
    </row>
    <row r="102" spans="1:4" x14ac:dyDescent="0.25">
      <c r="A102" s="7"/>
      <c r="B102" s="7"/>
      <c r="C102" s="8" t="s">
        <v>87</v>
      </c>
      <c r="D102" s="9">
        <v>2800</v>
      </c>
    </row>
    <row r="103" spans="1:4" x14ac:dyDescent="0.25">
      <c r="A103" s="7"/>
      <c r="B103" s="7"/>
      <c r="C103" s="8" t="s">
        <v>88</v>
      </c>
      <c r="D103" s="9">
        <v>500</v>
      </c>
    </row>
    <row r="104" spans="1:4" x14ac:dyDescent="0.25">
      <c r="A104" s="7"/>
      <c r="B104" s="25" t="s">
        <v>89</v>
      </c>
      <c r="C104" s="26"/>
      <c r="D104" s="27">
        <f>SUM(D100:D103)</f>
        <v>4050</v>
      </c>
    </row>
    <row r="105" spans="1:4" x14ac:dyDescent="0.25">
      <c r="A105" s="23"/>
      <c r="B105" s="23" t="s">
        <v>90</v>
      </c>
      <c r="C105" s="30"/>
      <c r="D105" s="31"/>
    </row>
    <row r="106" spans="1:4" x14ac:dyDescent="0.25">
      <c r="A106" s="7"/>
      <c r="B106" s="7"/>
      <c r="C106" s="8" t="s">
        <v>84</v>
      </c>
      <c r="D106" s="9">
        <v>1000</v>
      </c>
    </row>
    <row r="107" spans="1:4" x14ac:dyDescent="0.25">
      <c r="A107" s="7"/>
      <c r="B107" s="7"/>
      <c r="C107" s="8" t="s">
        <v>91</v>
      </c>
      <c r="D107" s="9">
        <v>1000</v>
      </c>
    </row>
    <row r="108" spans="1:4" x14ac:dyDescent="0.25">
      <c r="A108" s="7"/>
      <c r="B108" s="7"/>
      <c r="C108" s="8" t="s">
        <v>92</v>
      </c>
      <c r="D108" s="9">
        <v>500</v>
      </c>
    </row>
    <row r="109" spans="1:4" x14ac:dyDescent="0.25">
      <c r="A109" s="7"/>
      <c r="B109" s="25" t="s">
        <v>93</v>
      </c>
      <c r="C109" s="26"/>
      <c r="D109" s="27">
        <f>SUM(D106:D108)</f>
        <v>2500</v>
      </c>
    </row>
    <row r="110" spans="1:4" x14ac:dyDescent="0.25">
      <c r="A110" s="7"/>
      <c r="B110" s="12" t="s">
        <v>94</v>
      </c>
      <c r="C110" s="8"/>
      <c r="D110" s="9"/>
    </row>
    <row r="111" spans="1:4" x14ac:dyDescent="0.25">
      <c r="A111" s="7"/>
      <c r="B111" s="12"/>
      <c r="C111" s="8" t="s">
        <v>129</v>
      </c>
      <c r="D111" s="9">
        <v>500</v>
      </c>
    </row>
    <row r="112" spans="1:4" x14ac:dyDescent="0.25">
      <c r="A112" s="7"/>
      <c r="B112" s="7"/>
      <c r="C112" s="8" t="s">
        <v>95</v>
      </c>
      <c r="D112" s="9">
        <f>6*50</f>
        <v>300</v>
      </c>
    </row>
    <row r="113" spans="1:4" x14ac:dyDescent="0.25">
      <c r="A113" s="7"/>
      <c r="B113" s="7"/>
      <c r="C113" s="8" t="s">
        <v>96</v>
      </c>
      <c r="D113" s="9">
        <v>100</v>
      </c>
    </row>
    <row r="114" spans="1:4" x14ac:dyDescent="0.25">
      <c r="A114" s="7"/>
      <c r="B114" s="7"/>
      <c r="C114" s="8" t="s">
        <v>97</v>
      </c>
      <c r="D114" s="9">
        <v>200</v>
      </c>
    </row>
    <row r="115" spans="1:4" x14ac:dyDescent="0.25">
      <c r="A115" s="7"/>
      <c r="B115" s="7"/>
      <c r="C115" s="8" t="s">
        <v>98</v>
      </c>
      <c r="D115" s="9">
        <v>100</v>
      </c>
    </row>
    <row r="116" spans="1:4" x14ac:dyDescent="0.25">
      <c r="A116" s="7"/>
      <c r="B116" s="7"/>
      <c r="C116" s="7" t="s">
        <v>99</v>
      </c>
      <c r="D116" s="9">
        <v>500</v>
      </c>
    </row>
    <row r="117" spans="1:4" x14ac:dyDescent="0.25">
      <c r="A117" s="7"/>
      <c r="B117" s="7"/>
      <c r="C117" s="8" t="s">
        <v>100</v>
      </c>
      <c r="D117" s="9">
        <v>100</v>
      </c>
    </row>
    <row r="118" spans="1:4" x14ac:dyDescent="0.25">
      <c r="A118" s="7"/>
      <c r="B118" s="25" t="s">
        <v>101</v>
      </c>
      <c r="C118" s="26"/>
      <c r="D118" s="27">
        <f>SUM(D111:D117)</f>
        <v>1800</v>
      </c>
    </row>
    <row r="119" spans="1:4" x14ac:dyDescent="0.25">
      <c r="A119" s="7"/>
      <c r="B119" s="12" t="s">
        <v>102</v>
      </c>
      <c r="C119" s="8"/>
      <c r="D119" s="9"/>
    </row>
    <row r="120" spans="1:4" x14ac:dyDescent="0.25">
      <c r="A120" s="7"/>
      <c r="B120" s="7"/>
      <c r="C120" s="8" t="s">
        <v>103</v>
      </c>
      <c r="D120" s="9">
        <v>400</v>
      </c>
    </row>
    <row r="121" spans="1:4" x14ac:dyDescent="0.25">
      <c r="A121" s="7"/>
      <c r="B121" s="7"/>
      <c r="C121" s="8" t="s">
        <v>104</v>
      </c>
      <c r="D121" s="9">
        <v>500</v>
      </c>
    </row>
    <row r="122" spans="1:4" x14ac:dyDescent="0.25">
      <c r="A122" s="7"/>
      <c r="B122" s="7"/>
      <c r="C122" s="8" t="s">
        <v>105</v>
      </c>
      <c r="D122" s="9">
        <v>500</v>
      </c>
    </row>
    <row r="123" spans="1:4" x14ac:dyDescent="0.25">
      <c r="A123" s="7"/>
      <c r="B123" s="25" t="s">
        <v>106</v>
      </c>
      <c r="C123" s="13"/>
      <c r="D123" s="27">
        <f>SUM(D120:D122)</f>
        <v>1400</v>
      </c>
    </row>
    <row r="124" spans="1:4" x14ac:dyDescent="0.25">
      <c r="A124" s="7"/>
      <c r="B124" s="12" t="s">
        <v>107</v>
      </c>
      <c r="C124" s="8"/>
      <c r="D124" s="11"/>
    </row>
    <row r="125" spans="1:4" x14ac:dyDescent="0.25">
      <c r="A125" s="7"/>
      <c r="B125" s="7"/>
      <c r="C125" s="8" t="s">
        <v>108</v>
      </c>
      <c r="D125" s="9">
        <v>0</v>
      </c>
    </row>
    <row r="126" spans="1:4" x14ac:dyDescent="0.25">
      <c r="A126" s="7"/>
      <c r="B126" s="7"/>
      <c r="C126" s="8" t="s">
        <v>109</v>
      </c>
      <c r="D126" s="9">
        <v>500</v>
      </c>
    </row>
    <row r="127" spans="1:4" x14ac:dyDescent="0.25">
      <c r="A127" s="7"/>
      <c r="B127" s="7"/>
      <c r="C127" s="8" t="s">
        <v>110</v>
      </c>
      <c r="D127" s="9">
        <v>0</v>
      </c>
    </row>
    <row r="128" spans="1:4" x14ac:dyDescent="0.25">
      <c r="A128" s="7"/>
      <c r="B128" s="7"/>
      <c r="C128" s="8" t="s">
        <v>111</v>
      </c>
      <c r="D128" s="9">
        <v>750</v>
      </c>
    </row>
    <row r="129" spans="1:4" x14ac:dyDescent="0.25">
      <c r="A129" s="7"/>
      <c r="B129" s="25" t="s">
        <v>112</v>
      </c>
      <c r="C129" s="13"/>
      <c r="D129" s="27">
        <f>SUM(D125:D128)</f>
        <v>1250</v>
      </c>
    </row>
    <row r="130" spans="1:4" x14ac:dyDescent="0.25">
      <c r="A130" s="7"/>
      <c r="B130" s="18"/>
      <c r="C130" s="8"/>
      <c r="D130" s="18"/>
    </row>
    <row r="131" spans="1:4" ht="15" customHeight="1" x14ac:dyDescent="0.25">
      <c r="A131" s="7"/>
      <c r="B131" s="52" t="s">
        <v>113</v>
      </c>
      <c r="C131" s="52"/>
      <c r="D131" s="27"/>
    </row>
    <row r="132" spans="1:4" x14ac:dyDescent="0.25">
      <c r="A132" s="7"/>
      <c r="B132" s="7"/>
      <c r="C132" s="8" t="s">
        <v>114</v>
      </c>
      <c r="D132" s="9">
        <v>850</v>
      </c>
    </row>
    <row r="133" spans="1:4" x14ac:dyDescent="0.25">
      <c r="A133" s="7"/>
      <c r="B133" s="7"/>
      <c r="C133" s="8" t="s">
        <v>115</v>
      </c>
      <c r="D133" s="9">
        <v>1500</v>
      </c>
    </row>
    <row r="134" spans="1:4" x14ac:dyDescent="0.25">
      <c r="A134" s="7"/>
      <c r="B134" s="7"/>
      <c r="C134" s="8" t="s">
        <v>116</v>
      </c>
      <c r="D134" s="9">
        <v>100</v>
      </c>
    </row>
    <row r="135" spans="1:4" x14ac:dyDescent="0.25">
      <c r="A135" s="7"/>
      <c r="B135" s="7"/>
      <c r="C135" s="8" t="s">
        <v>117</v>
      </c>
      <c r="D135" s="9">
        <v>1000</v>
      </c>
    </row>
    <row r="136" spans="1:4" x14ac:dyDescent="0.25">
      <c r="A136" s="7"/>
      <c r="B136" s="7"/>
      <c r="C136" s="8" t="s">
        <v>138</v>
      </c>
      <c r="D136" s="9">
        <v>600</v>
      </c>
    </row>
    <row r="137" spans="1:4" x14ac:dyDescent="0.25">
      <c r="A137" s="7"/>
      <c r="B137" s="7"/>
      <c r="C137" s="8" t="s">
        <v>118</v>
      </c>
      <c r="D137" s="9">
        <v>250</v>
      </c>
    </row>
    <row r="138" spans="1:4" x14ac:dyDescent="0.25">
      <c r="A138" s="7"/>
      <c r="B138" s="7"/>
      <c r="C138" s="8" t="s">
        <v>119</v>
      </c>
      <c r="D138" s="9">
        <v>30</v>
      </c>
    </row>
    <row r="139" spans="1:4" x14ac:dyDescent="0.25">
      <c r="A139" s="7"/>
      <c r="B139" s="7"/>
      <c r="C139" s="8" t="s">
        <v>120</v>
      </c>
      <c r="D139" s="9">
        <v>100</v>
      </c>
    </row>
    <row r="140" spans="1:4" x14ac:dyDescent="0.25">
      <c r="A140" s="7"/>
      <c r="B140" s="25" t="s">
        <v>121</v>
      </c>
      <c r="C140" s="13"/>
      <c r="D140" s="27">
        <f>SUM(D132:D139)</f>
        <v>4430</v>
      </c>
    </row>
    <row r="141" spans="1:4" x14ac:dyDescent="0.25">
      <c r="A141" s="7"/>
      <c r="B141" s="18"/>
      <c r="C141" s="18"/>
      <c r="D141" s="18"/>
    </row>
    <row r="142" spans="1:4" x14ac:dyDescent="0.25">
      <c r="A142" s="32"/>
      <c r="B142" s="33" t="s">
        <v>122</v>
      </c>
      <c r="C142" s="26"/>
      <c r="D142" s="19">
        <v>3000</v>
      </c>
    </row>
    <row r="143" spans="1:4" x14ac:dyDescent="0.25">
      <c r="A143" s="7"/>
      <c r="B143" s="7"/>
      <c r="C143" s="8"/>
      <c r="D143" s="9"/>
    </row>
    <row r="144" spans="1:4" x14ac:dyDescent="0.25">
      <c r="A144" s="43" t="s">
        <v>123</v>
      </c>
      <c r="B144" s="44"/>
      <c r="C144" s="21"/>
      <c r="D144" s="46">
        <f>SUM(D142,D140,D129,D123,D118,D109,D104)</f>
        <v>18430</v>
      </c>
    </row>
    <row r="145" spans="1:4" x14ac:dyDescent="0.25">
      <c r="A145" s="7"/>
      <c r="B145" s="7"/>
      <c r="C145" s="8"/>
      <c r="D145" s="9"/>
    </row>
    <row r="146" spans="1:4" ht="22.5" customHeight="1" thickBot="1" x14ac:dyDescent="0.3">
      <c r="A146" s="34" t="s">
        <v>124</v>
      </c>
      <c r="B146" s="35"/>
      <c r="C146" s="28"/>
      <c r="D146" s="36">
        <f>SUM(D96-D144)</f>
        <v>38125</v>
      </c>
    </row>
    <row r="147" spans="1:4" ht="15.75" thickTop="1" x14ac:dyDescent="0.25">
      <c r="A147" s="18"/>
      <c r="B147" s="18"/>
      <c r="C147" s="8"/>
      <c r="D147" s="15"/>
    </row>
    <row r="148" spans="1:4" ht="24.75" customHeight="1" x14ac:dyDescent="0.25">
      <c r="A148" s="53" t="s">
        <v>125</v>
      </c>
      <c r="B148" s="53"/>
      <c r="C148" s="53"/>
      <c r="D148" s="37">
        <f>D146*0.2</f>
        <v>7625</v>
      </c>
    </row>
    <row r="149" spans="1:4" x14ac:dyDescent="0.25">
      <c r="A149" s="38"/>
      <c r="B149" s="7"/>
      <c r="C149" s="8"/>
      <c r="D149" s="18"/>
    </row>
    <row r="150" spans="1:4" s="47" customFormat="1" ht="24.75" customHeight="1" x14ac:dyDescent="0.25">
      <c r="A150" s="53" t="s">
        <v>126</v>
      </c>
      <c r="B150" s="53"/>
      <c r="C150" s="53"/>
      <c r="D150" s="48">
        <f>D146-D148</f>
        <v>30500</v>
      </c>
    </row>
    <row r="151" spans="1:4" x14ac:dyDescent="0.25">
      <c r="A151" s="39"/>
      <c r="B151" s="7"/>
      <c r="C151" s="8"/>
      <c r="D151" s="16"/>
    </row>
    <row r="152" spans="1:4" x14ac:dyDescent="0.25">
      <c r="A152" s="39"/>
      <c r="B152" s="7"/>
      <c r="C152" s="8"/>
      <c r="D152" s="11"/>
    </row>
    <row r="153" spans="1:4" x14ac:dyDescent="0.25">
      <c r="A153" s="40" t="s">
        <v>127</v>
      </c>
      <c r="B153" s="7"/>
      <c r="C153" s="8"/>
      <c r="D153" s="11"/>
    </row>
    <row r="154" spans="1:4" ht="20.25" customHeight="1" x14ac:dyDescent="0.25">
      <c r="A154" s="49" t="s">
        <v>128</v>
      </c>
      <c r="B154" s="49"/>
      <c r="C154" s="49"/>
      <c r="D154" s="41">
        <v>11363</v>
      </c>
    </row>
  </sheetData>
  <mergeCells count="6">
    <mergeCell ref="A154:C154"/>
    <mergeCell ref="A1:D1"/>
    <mergeCell ref="A2:D2"/>
    <mergeCell ref="B131:C131"/>
    <mergeCell ref="A148:C148"/>
    <mergeCell ref="A150:C150"/>
  </mergeCells>
  <pageMargins left="0.7" right="0.7" top="0.5" bottom="0.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Bank of New York Mellon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Willis, Lee Ann</dc:creator>
  <cp:lastModifiedBy>whisper</cp:lastModifiedBy>
  <cp:lastPrinted>2014-10-22T01:25:39Z</cp:lastPrinted>
  <dcterms:created xsi:type="dcterms:W3CDTF">2014-10-14T12:55:40Z</dcterms:created>
  <dcterms:modified xsi:type="dcterms:W3CDTF">2014-10-22T01:25:58Z</dcterms:modified>
</cp:coreProperties>
</file>